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35" windowHeight="4515" activeTab="3"/>
  </bookViews>
  <sheets>
    <sheet name="BS" sheetId="1" r:id="rId1"/>
    <sheet name="PL" sheetId="2" r:id="rId2"/>
    <sheet name="Equity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<sst xmlns="http://schemas.openxmlformats.org/spreadsheetml/2006/main" count="118" uniqueCount="94">
  <si>
    <t>JUAN KUANG (M) INDUSTRIAL BERHAD (Co. No. 73170-V)</t>
  </si>
  <si>
    <t>Condensed Consolidated Balance Sheets</t>
  </si>
  <si>
    <t>As at 30 April 2005</t>
  </si>
  <si>
    <t>As at end of</t>
  </si>
  <si>
    <t xml:space="preserve">As at </t>
  </si>
  <si>
    <t>Current</t>
  </si>
  <si>
    <t>Preceding</t>
  </si>
  <si>
    <t>Quarter</t>
  </si>
  <si>
    <t>Year Ended</t>
  </si>
  <si>
    <t>RM'000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</si>
  <si>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</si>
  <si>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</si>
  <si>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</si>
  <si>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</si>
  <si>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</si>
  <si>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</si>
  <si>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</si>
  <si>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</si>
  <si>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</si>
  <si>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</si>
  <si>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</si>
  <si>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</si>
  <si>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>Provision for liqudated damages</t>
  </si>
  <si>
    <t>Taxation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</si>
  <si>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</si>
  <si>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</si>
  <si>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</si>
  <si>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</si>
  <si>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</si>
  <si>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</si>
  <si>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</si>
  <si>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Income Statements</t>
  </si>
  <si>
    <t>For the period ended 30 April 2005</t>
  </si>
  <si>
    <t>3 months ended 30 Apr</t>
  </si>
  <si>
    <t>Revenue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</si>
  <si>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</si>
  <si>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</si>
  <si>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</si>
  <si>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</si>
  <si>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</si>
  <si>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before tax</t>
  </si>
  <si>
    <t>Profit/(Loss) after tax</t>
  </si>
  <si>
    <t>Minority interests</t>
  </si>
  <si>
    <t>Net profit/(loss) for the period</t>
  </si>
  <si>
    <t>EPS - Basic (sen)</t>
  </si>
  <si>
    <t xml:space="preserve">        - Diluted (sen)</t>
  </si>
  <si>
    <t>Condensed Consolidated Cash Flow Statements</t>
  </si>
  <si>
    <t>for the 3 months ended 30 April 2005</t>
  </si>
  <si>
    <t>quarter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</si>
  <si>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</si>
  <si>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</si>
  <si>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</si>
  <si>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</si>
  <si>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</si>
  <si>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</si>
  <si>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</si>
  <si>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</si>
  <si>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</si>
  <si>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</si>
  <si>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</si>
  <si>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</si>
  <si>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refund / (paid)</t>
  </si>
  <si>
    <t>Net cash generated from / (used in) operating activities</t>
  </si>
  <si>
    <t>Investing Activities</t>
  </si>
  <si>
    <t>Proceeds on disposal of property, plant and equipment</t>
  </si>
  <si>
    <t>Interest received</t>
  </si>
  <si>
    <t>Financing Activities</t>
  </si>
  <si>
    <t>Interest paid</t>
  </si>
  <si>
    <t>Proceeds from issuance of shares</t>
  </si>
  <si>
    <t>Drawdown / (repayment) of term loan</t>
  </si>
  <si>
    <t>Drawdown / (repayment) of bank borrowings</t>
  </si>
  <si>
    <t>Net increase / (decrease) in cash and cash equivalents</t>
  </si>
  <si>
    <t>Cash and cash equivalents at 1 February 2005</t>
  </si>
  <si>
    <t>Cash and cash equivalents at 30 April 2005</t>
  </si>
  <si>
    <t>Condensed Consolidated Statements of Changes in Equity</t>
  </si>
  <si>
    <t>Share Premium</t>
  </si>
  <si>
    <t>Revaluation Reserve</t>
  </si>
  <si>
    <t>Capital Reserve</t>
  </si>
  <si>
    <t>Exchange Reserve</t>
  </si>
  <si>
    <t>Accumulated Losses</t>
  </si>
  <si>
    <t>Total</t>
  </si>
  <si>
    <t>(RM'000)</t>
  </si>
  <si>
    <t>Balance at 1 February 2005</t>
  </si>
  <si>
    <t>Currency translation differences</t>
  </si>
  <si>
    <t>Balance at 1 February 2004</t>
  </si>
  <si>
    <t>Realised of Revaluation Reserve</t>
  </si>
  <si>
    <t>Balance at 30 April 2004</t>
  </si>
  <si>
    <t>Net Profit for the period</t>
  </si>
  <si>
    <t>3 months quarter ended 30 April 2005</t>
  </si>
  <si>
    <t>3 months quarter ended 30 April 2004</t>
  </si>
  <si>
    <t>Issuance of shares</t>
  </si>
  <si>
    <t>Balance at 30 April 2005</t>
  </si>
  <si>
    <t>Purchase of property, plant and equipment</t>
  </si>
  <si>
    <t>Realise of Revaluation Reserve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</si>
</sst>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yy"/>
    <numFmt numFmtId="166" formatCode="dd/mmm/yyyy"/>
    <numFmt numFmtId="167" formatCode="_(* #,##0.00000_);_(* \(#,##0.00000\);_(* &quot;-&quot;??_);_(@_)"/>
    <numFmt numFmtId="168" formatCode="_(* #,##0.000_);_(* \(#,##0.000\);_(* &quot;-&quot;??_);_(@_)"/>
    <numFmt numFmtId="169" formatCode="#,##0.000_);[Red]\(#,##0.000\)"/>
    <numFmt numFmtId="170" formatCode="_(* #,##0.000000000_);_(* \(#,##0.000000000\);_(* &quot;-&quot;??_);_(@_)"/>
  </numFmts>
  <fonts count="10"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3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7" fillId="0" borderId="0" xfId="0" applyFont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1" fillId="0" borderId="6" xfId="15" applyNumberFormat="1" applyFont="1" applyBorder="1" applyAlignment="1">
      <alignment/>
    </xf>
    <xf numFmtId="43" fontId="1" fillId="0" borderId="0" xfId="15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0" xfId="15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1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6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41" fontId="1" fillId="0" borderId="8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9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15" applyNumberFormat="1" applyFont="1" applyAlignment="1">
      <alignment/>
    </xf>
    <xf numFmtId="41" fontId="1" fillId="0" borderId="8" xfId="15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4" fontId="4" fillId="0" borderId="10" xfId="15" applyNumberFormat="1" applyFont="1" applyBorder="1" applyAlignment="1">
      <alignment horizontal="center"/>
    </xf>
    <xf numFmtId="164" fontId="4" fillId="0" borderId="9" xfId="15" applyNumberFormat="1" applyFont="1" applyBorder="1" applyAlignment="1">
      <alignment horizontal="center"/>
    </xf>
    <xf numFmtId="164" fontId="4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</xdr:rowOff>
    </xdr:from>
    <xdr:to>
      <xdr:col>5</xdr:col>
      <xdr:colOff>771525</xdr:colOff>
      <xdr:row>52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134350"/>
          <a:ext cx="5334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2004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5</xdr:col>
      <xdr:colOff>771525</xdr:colOff>
      <xdr:row>52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134350"/>
          <a:ext cx="5334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181725"/>
          <a:ext cx="5686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2004
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5686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9</xdr:col>
      <xdr:colOff>0</xdr:colOff>
      <xdr:row>32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33350" y="4972050"/>
          <a:ext cx="8220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Statements of Changes in Equity should be read in conjunction with the Annual Financial Report for the year ended 31st January 2005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38100</xdr:rowOff>
    </xdr:from>
    <xdr:to>
      <xdr:col>5</xdr:col>
      <xdr:colOff>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639050"/>
          <a:ext cx="5695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2004
</a:t>
          </a:r>
        </a:p>
      </xdr:txBody>
    </xdr:sp>
    <xdr:clientData/>
  </xdr:twoCellAnchor>
  <xdr:twoCellAnchor>
    <xdr:from>
      <xdr:col>0</xdr:col>
      <xdr:colOff>9525</xdr:colOff>
      <xdr:row>46</xdr:row>
      <xdr:rowOff>38100</xdr:rowOff>
    </xdr:from>
    <xdr:to>
      <xdr:col>5</xdr:col>
      <xdr:colOff>0</xdr:colOff>
      <xdr:row>48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639050"/>
          <a:ext cx="5695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consol20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 PL"/>
      <sheetName val="Cond BS"/>
      <sheetName val="cf"/>
      <sheetName val="equity"/>
      <sheetName val="det equity"/>
      <sheetName val="Fully diluted"/>
      <sheetName val="EPS"/>
      <sheetName val="pl"/>
      <sheetName val="adj"/>
      <sheetName val="Sheet1"/>
      <sheetName val="P&amp;L"/>
      <sheetName val="bs"/>
      <sheetName val="working"/>
      <sheetName val="seg"/>
      <sheetName val="segYTD"/>
      <sheetName val="je"/>
      <sheetName val="Proof of MI"/>
      <sheetName val="Proof of RE"/>
      <sheetName val="B. Sheet"/>
      <sheetName val="FJK"/>
      <sheetName val="op bal"/>
      <sheetName val="reserve"/>
      <sheetName val="cnx"/>
      <sheetName val="goodwill"/>
      <sheetName val="segOct"/>
      <sheetName val="inter SP"/>
      <sheetName val="seg Apr"/>
      <sheetName val="Announcement"/>
      <sheetName val="cf work"/>
      <sheetName val="disposal"/>
      <sheetName val="FA"/>
      <sheetName val="notes"/>
      <sheetName val="summary"/>
      <sheetName val="Announcement note"/>
    </sheetNames>
    <sheetDataSet>
      <sheetData sheetId="2">
        <row r="4">
          <cell r="A4" t="str">
            <v>for the 3 months ended 30 April 2005</v>
          </cell>
        </row>
      </sheetData>
      <sheetData sheetId="4">
        <row r="29">
          <cell r="I29">
            <v>1726</v>
          </cell>
        </row>
        <row r="31">
          <cell r="F31">
            <v>0</v>
          </cell>
        </row>
      </sheetData>
      <sheetData sheetId="10">
        <row r="7">
          <cell r="Y7">
            <v>45917.46937000001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9">
      <selection activeCell="H11" sqref="H11"/>
    </sheetView>
  </sheetViews>
  <sheetFormatPr defaultColWidth="9.140625" defaultRowHeight="12.75"/>
  <cols>
    <col min="1" max="1" width="38.57421875" style="2" customWidth="1"/>
    <col min="2" max="2" width="7.7109375" style="2" customWidth="1"/>
    <col min="3" max="3" width="3.8515625" style="2" customWidth="1"/>
    <col min="4" max="4" width="12.8515625" style="2" customWidth="1"/>
    <col min="5" max="5" width="5.421875" style="2" customWidth="1"/>
    <col min="6" max="6" width="12.8515625" style="2" customWidth="1"/>
    <col min="7" max="16384" width="8.8515625" style="2" customWidth="1"/>
  </cols>
  <sheetData>
    <row r="1" ht="18.75">
      <c r="A1" s="1" t="s">
        <v>0</v>
      </c>
    </row>
    <row r="3" spans="1:3" ht="15.75">
      <c r="A3" s="3" t="s">
        <v>1</v>
      </c>
      <c r="B3" s="4"/>
      <c r="C3" s="4"/>
    </row>
    <row r="4" spans="1:3" ht="15.75">
      <c r="A4" s="3" t="s">
        <v>2</v>
      </c>
      <c r="B4" s="4"/>
      <c r="C4" s="4"/>
    </row>
    <row r="6" spans="4:6" ht="12.75">
      <c r="D6" s="5" t="s">
        <v>3</v>
      </c>
      <c r="E6" s="6"/>
      <c r="F6" s="5" t="s">
        <v>4</v>
      </c>
    </row>
    <row r="7" spans="4:6" ht="12.75">
      <c r="D7" s="7" t="s">
        <v>5</v>
      </c>
      <c r="E7" s="6"/>
      <c r="F7" s="7" t="s">
        <v>6</v>
      </c>
    </row>
    <row r="8" spans="4:6" ht="12.75">
      <c r="D8" s="7" t="s">
        <v>7</v>
      </c>
      <c r="E8" s="6"/>
      <c r="F8" s="7" t="s">
        <v>8</v>
      </c>
    </row>
    <row r="9" spans="4:6" ht="12.75">
      <c r="D9" s="8">
        <v>38472</v>
      </c>
      <c r="E9" s="9"/>
      <c r="F9" s="8">
        <v>38383</v>
      </c>
    </row>
    <row r="10" spans="2:6" ht="12.75">
      <c r="B10" s="10"/>
      <c r="D10" s="11" t="s">
        <v>9</v>
      </c>
      <c r="E10" s="6"/>
      <c r="F10" s="11" t="s">
        <v>9</v>
      </c>
    </row>
    <row r="12" spans="1:6" ht="12.75">
      <c r="A12" s="4" t="s">
        <v>10</v>
      </c>
      <c r="B12" s="12"/>
      <c r="C12" s="4"/>
      <c r="D12" s="13">
        <v>44034</v>
      </c>
      <c r="E12" s="14"/>
      <c r="F12" s="13">
        <v>41083</v>
      </c>
    </row>
    <row r="13" spans="4:6" ht="12.75">
      <c r="D13" s="16"/>
      <c r="E13" s="14"/>
      <c r="F13" s="16"/>
    </row>
    <row r="14" spans="1:6" ht="12.75">
      <c r="A14" s="4" t="s">
        <v>11</v>
      </c>
      <c r="D14" s="16">
        <v>3018</v>
      </c>
      <c r="E14" s="14"/>
      <c r="F14" s="16">
        <v>3018</v>
      </c>
    </row>
    <row r="15" spans="4:6" ht="12.75">
      <c r="D15" s="16"/>
      <c r="E15" s="14"/>
      <c r="F15" s="16"/>
    </row>
    <row r="16" spans="1:6" ht="12.75">
      <c r="A16" s="4" t="s">
        <v>12</v>
      </c>
      <c r="D16" s="16">
        <v>9261</v>
      </c>
      <c r="E16" s="14"/>
      <c r="F16" s="16">
        <v>8927</v>
      </c>
    </row>
    <row r="17" spans="4:6" ht="12.75">
      <c r="D17" s="16"/>
      <c r="E17" s="14"/>
      <c r="F17" s="16"/>
    </row>
    <row r="18" spans="1:6" ht="12.75">
      <c r="A18" s="4" t="s">
        <v>13</v>
      </c>
      <c r="D18" s="16">
        <v>3487</v>
      </c>
      <c r="E18" s="14"/>
      <c r="F18" s="16">
        <v>3487</v>
      </c>
    </row>
    <row r="19" spans="1:6" ht="12.75">
      <c r="A19" s="4"/>
      <c r="D19" s="16"/>
      <c r="E19" s="14"/>
      <c r="F19" s="16"/>
    </row>
    <row r="20" spans="4:6" ht="12.75">
      <c r="D20" s="17">
        <f>SUM(D12:D19)</f>
        <v>59800</v>
      </c>
      <c r="E20" s="14"/>
      <c r="F20" s="17">
        <f>SUM(F12:F19)</f>
        <v>56515</v>
      </c>
    </row>
    <row r="21" spans="4:6" ht="12.75">
      <c r="D21" s="14"/>
      <c r="E21" s="14"/>
      <c r="F21" s="14"/>
    </row>
    <row r="22" spans="1:6" ht="12.75">
      <c r="A22" s="4" t="s">
        <v>14</v>
      </c>
      <c r="D22" s="14"/>
      <c r="E22" s="14"/>
      <c r="F22" s="14"/>
    </row>
    <row r="23" spans="1:6" ht="12.75">
      <c r="A23" s="18" t="s">
        <v>15</v>
      </c>
      <c r="B23" s="18"/>
      <c r="C23" s="18"/>
      <c r="D23" s="19">
        <v>36155</v>
      </c>
      <c r="E23" s="14"/>
      <c r="F23" s="13">
        <v>25419</v>
      </c>
    </row>
    <row r="24" spans="1:6" ht="12.75">
      <c r="A24" s="18" t="s">
        <v>16</v>
      </c>
      <c r="B24" s="18"/>
      <c r="C24" s="18"/>
      <c r="D24" s="20">
        <v>46517</v>
      </c>
      <c r="E24" s="14"/>
      <c r="F24" s="16">
        <v>35555</v>
      </c>
    </row>
    <row r="25" spans="1:6" ht="12.75">
      <c r="A25" s="18" t="s">
        <v>17</v>
      </c>
      <c r="B25" s="18"/>
      <c r="C25" s="18"/>
      <c r="D25" s="16">
        <v>397</v>
      </c>
      <c r="E25" s="14"/>
      <c r="F25" s="16">
        <v>385</v>
      </c>
    </row>
    <row r="26" spans="1:6" ht="12.75">
      <c r="A26" s="18" t="s">
        <v>18</v>
      </c>
      <c r="B26" s="18"/>
      <c r="C26" s="18"/>
      <c r="D26" s="16">
        <v>11374</v>
      </c>
      <c r="E26" s="14"/>
      <c r="F26" s="16">
        <v>16561</v>
      </c>
    </row>
    <row r="27" spans="1:6" ht="12.75">
      <c r="A27" s="18"/>
      <c r="B27" s="18"/>
      <c r="C27" s="18"/>
      <c r="D27" s="17">
        <f>SUM(D23:D26)</f>
        <v>94443</v>
      </c>
      <c r="E27" s="14"/>
      <c r="F27" s="17">
        <f>SUM(F23:F26)</f>
        <v>77920</v>
      </c>
    </row>
    <row r="28" spans="4:6" ht="12.75">
      <c r="D28" s="14"/>
      <c r="E28" s="14"/>
      <c r="F28" s="14"/>
    </row>
    <row r="29" spans="1:6" ht="12.75">
      <c r="A29" s="4" t="s">
        <v>19</v>
      </c>
      <c r="D29" s="14"/>
      <c r="E29" s="14"/>
      <c r="F29" s="14"/>
    </row>
    <row r="30" spans="1:6" ht="12.75">
      <c r="A30" s="18" t="s">
        <v>20</v>
      </c>
      <c r="D30" s="13">
        <v>30265</v>
      </c>
      <c r="E30" s="14"/>
      <c r="F30" s="13">
        <f>18008+12</f>
        <v>18020</v>
      </c>
    </row>
    <row r="31" spans="1:6" ht="12.75">
      <c r="A31" s="18" t="s">
        <v>21</v>
      </c>
      <c r="B31" s="62"/>
      <c r="C31" s="18"/>
      <c r="D31" s="16">
        <v>8480</v>
      </c>
      <c r="E31" s="14"/>
      <c r="F31" s="16">
        <v>8579</v>
      </c>
    </row>
    <row r="32" spans="1:6" ht="12.75" hidden="1">
      <c r="A32" s="18" t="s">
        <v>22</v>
      </c>
      <c r="B32" s="12"/>
      <c r="C32" s="18"/>
      <c r="D32" s="16">
        <v>0</v>
      </c>
      <c r="E32" s="14"/>
      <c r="F32" s="16">
        <v>0</v>
      </c>
    </row>
    <row r="33" spans="1:6" ht="12.75">
      <c r="A33" s="18" t="s">
        <v>23</v>
      </c>
      <c r="B33" s="18"/>
      <c r="C33" s="18"/>
      <c r="D33" s="21">
        <v>6199</v>
      </c>
      <c r="E33" s="14"/>
      <c r="F33" s="21">
        <v>1349</v>
      </c>
    </row>
    <row r="34" spans="1:6" ht="12.75">
      <c r="A34" s="18"/>
      <c r="B34" s="18"/>
      <c r="C34" s="18"/>
      <c r="D34" s="17">
        <f>SUM(D30:D33)</f>
        <v>44944</v>
      </c>
      <c r="E34" s="14"/>
      <c r="F34" s="17">
        <f>SUM(F30:F33)</f>
        <v>27948</v>
      </c>
    </row>
    <row r="35" spans="1:6" ht="12.75">
      <c r="A35" s="18"/>
      <c r="B35" s="18"/>
      <c r="C35" s="18"/>
      <c r="D35" s="22"/>
      <c r="E35" s="14"/>
      <c r="F35" s="22"/>
    </row>
    <row r="36" spans="1:6" ht="12.75">
      <c r="A36" s="4" t="s">
        <v>24</v>
      </c>
      <c r="D36" s="14">
        <f>D27-D34</f>
        <v>49499</v>
      </c>
      <c r="E36" s="14"/>
      <c r="F36" s="14">
        <f>F27-F34</f>
        <v>49972</v>
      </c>
    </row>
    <row r="37" spans="1:6" ht="12.75">
      <c r="A37" s="4"/>
      <c r="D37" s="14"/>
      <c r="E37" s="14"/>
      <c r="F37" s="14"/>
    </row>
    <row r="38" spans="1:6" ht="13.5" thickBot="1">
      <c r="A38" s="15"/>
      <c r="B38" s="15"/>
      <c r="C38" s="15"/>
      <c r="D38" s="23">
        <f>+D20+D36</f>
        <v>109299</v>
      </c>
      <c r="E38" s="24"/>
      <c r="F38" s="23">
        <f>F36+F20</f>
        <v>106487</v>
      </c>
    </row>
    <row r="39" spans="4:6" ht="13.5" thickTop="1">
      <c r="D39" s="14"/>
      <c r="E39" s="14"/>
      <c r="F39" s="14"/>
    </row>
    <row r="40" spans="4:6" ht="12.75">
      <c r="D40" s="14"/>
      <c r="E40" s="14"/>
      <c r="F40" s="14"/>
    </row>
    <row r="41" spans="1:6" ht="12.75">
      <c r="A41" s="4" t="s">
        <v>25</v>
      </c>
      <c r="D41" s="22">
        <v>53076</v>
      </c>
      <c r="E41" s="22"/>
      <c r="F41" s="22">
        <v>53020</v>
      </c>
    </row>
    <row r="42" spans="1:6" ht="12.75">
      <c r="A42" s="4" t="s">
        <v>26</v>
      </c>
      <c r="D42" s="25">
        <v>5785</v>
      </c>
      <c r="E42" s="22"/>
      <c r="F42" s="25">
        <f>4075-12</f>
        <v>4063</v>
      </c>
    </row>
    <row r="43" spans="1:6" ht="12.75">
      <c r="A43" s="4" t="s">
        <v>27</v>
      </c>
      <c r="B43" s="18"/>
      <c r="C43" s="18"/>
      <c r="D43" s="14">
        <f>SUM(D41:D42)</f>
        <v>58861</v>
      </c>
      <c r="E43" s="14"/>
      <c r="F43" s="14">
        <f>SUM(F41:F42)</f>
        <v>57083</v>
      </c>
    </row>
    <row r="44" spans="1:6" ht="12.75">
      <c r="A44" s="4" t="s">
        <v>28</v>
      </c>
      <c r="D44" s="14">
        <v>46206</v>
      </c>
      <c r="E44" s="14"/>
      <c r="F44" s="14">
        <v>45172</v>
      </c>
    </row>
    <row r="45" spans="1:6" ht="12.75">
      <c r="A45" s="4" t="s">
        <v>29</v>
      </c>
      <c r="D45" s="14"/>
      <c r="E45" s="14"/>
      <c r="F45" s="14"/>
    </row>
    <row r="46" spans="1:6" ht="12.75">
      <c r="A46" s="18" t="s">
        <v>21</v>
      </c>
      <c r="B46" s="12"/>
      <c r="D46" s="14">
        <v>3017</v>
      </c>
      <c r="E46" s="14"/>
      <c r="F46" s="14">
        <v>3017</v>
      </c>
    </row>
    <row r="47" spans="1:6" ht="12.75">
      <c r="A47" s="18" t="s">
        <v>30</v>
      </c>
      <c r="D47" s="14">
        <v>1215</v>
      </c>
      <c r="E47" s="14"/>
      <c r="F47" s="14">
        <v>1215</v>
      </c>
    </row>
    <row r="48" spans="4:6" ht="13.5" thickBot="1">
      <c r="D48" s="23">
        <f>SUM(D43:D47)</f>
        <v>109299</v>
      </c>
      <c r="E48" s="24"/>
      <c r="F48" s="23">
        <f>SUM(F43:F47)</f>
        <v>106487</v>
      </c>
    </row>
    <row r="49" spans="4:6" ht="13.5" thickTop="1">
      <c r="D49" s="26"/>
      <c r="E49" s="26"/>
      <c r="F49" s="14"/>
    </row>
    <row r="50" spans="4:6" ht="12.75">
      <c r="D50" s="26"/>
      <c r="E50" s="26"/>
      <c r="F50" s="14"/>
    </row>
    <row r="51" spans="4:6" ht="12.75">
      <c r="D51" s="26"/>
      <c r="E51" s="26"/>
      <c r="F51" s="14"/>
    </row>
    <row r="52" spans="4:6" ht="12.75">
      <c r="D52" s="26"/>
      <c r="E52" s="26"/>
      <c r="F52" s="14"/>
    </row>
    <row r="53" spans="4:6" ht="12.75">
      <c r="D53" s="26"/>
      <c r="E53" s="26"/>
      <c r="F53" s="14"/>
    </row>
  </sheetData>
  <printOptions verticalCentered="1"/>
  <pageMargins left="0.85" right="0.75" top="0.62" bottom="0.5" header="0.32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5">
      <selection activeCell="I8" sqref="I8"/>
    </sheetView>
  </sheetViews>
  <sheetFormatPr defaultColWidth="9.140625" defaultRowHeight="12.75"/>
  <cols>
    <col min="1" max="1" width="33.00390625" style="2" customWidth="1"/>
    <col min="2" max="2" width="10.8515625" style="2" customWidth="1"/>
    <col min="3" max="3" width="2.7109375" style="2" customWidth="1"/>
    <col min="4" max="4" width="10.8515625" style="2" customWidth="1"/>
    <col min="5" max="5" width="3.140625" style="2" customWidth="1"/>
    <col min="6" max="6" width="10.8515625" style="2" customWidth="1"/>
    <col min="7" max="7" width="2.7109375" style="2" customWidth="1"/>
    <col min="8" max="8" width="10.8515625" style="2" customWidth="1"/>
    <col min="9" max="9" width="3.57421875" style="2" customWidth="1"/>
    <col min="10" max="16384" width="8.8515625" style="2" customWidth="1"/>
  </cols>
  <sheetData>
    <row r="1" ht="18.75">
      <c r="A1" s="1" t="s">
        <v>0</v>
      </c>
    </row>
    <row r="3" ht="15.75">
      <c r="A3" s="3" t="s">
        <v>31</v>
      </c>
    </row>
    <row r="4" ht="15.75">
      <c r="A4" s="3" t="s">
        <v>32</v>
      </c>
    </row>
    <row r="7" spans="2:8" ht="12.75">
      <c r="B7" s="63" t="s">
        <v>33</v>
      </c>
      <c r="C7" s="64"/>
      <c r="D7" s="65"/>
      <c r="F7" s="63" t="s">
        <v>33</v>
      </c>
      <c r="G7" s="64"/>
      <c r="H7" s="65"/>
    </row>
    <row r="8" spans="2:8" ht="12.75">
      <c r="B8" s="28">
        <v>2005</v>
      </c>
      <c r="C8" s="29"/>
      <c r="D8" s="28">
        <v>2004</v>
      </c>
      <c r="F8" s="28">
        <v>2005</v>
      </c>
      <c r="G8" s="29"/>
      <c r="H8" s="28">
        <v>2004</v>
      </c>
    </row>
    <row r="9" spans="2:8" ht="12.75">
      <c r="B9" s="11" t="s">
        <v>9</v>
      </c>
      <c r="D9" s="11" t="s">
        <v>9</v>
      </c>
      <c r="F9" s="30" t="s">
        <v>9</v>
      </c>
      <c r="H9" s="30" t="s">
        <v>9</v>
      </c>
    </row>
    <row r="11" spans="1:8" ht="12.75">
      <c r="A11" s="4" t="s">
        <v>34</v>
      </c>
      <c r="B11" s="13">
        <v>45917</v>
      </c>
      <c r="C11" s="14"/>
      <c r="D11" s="13">
        <v>34560</v>
      </c>
      <c r="E11" s="14"/>
      <c r="F11" s="13">
        <f>ROUND('[1]P&amp;L'!Y7,0)</f>
        <v>45917</v>
      </c>
      <c r="G11" s="14"/>
      <c r="H11" s="13">
        <v>34560</v>
      </c>
    </row>
    <row r="12" spans="2:8" ht="12.75">
      <c r="B12" s="16"/>
      <c r="C12" s="14"/>
      <c r="D12" s="16"/>
      <c r="E12" s="14"/>
      <c r="F12" s="16"/>
      <c r="G12" s="14"/>
      <c r="H12" s="16"/>
    </row>
    <row r="13" spans="1:8" ht="12.75">
      <c r="A13" s="2" t="s">
        <v>35</v>
      </c>
      <c r="B13" s="16">
        <v>-43110</v>
      </c>
      <c r="C13" s="14"/>
      <c r="D13" s="16">
        <v>-29343</v>
      </c>
      <c r="E13" s="14"/>
      <c r="F13" s="16">
        <v>-43110</v>
      </c>
      <c r="G13" s="14"/>
      <c r="H13" s="16">
        <v>-29343</v>
      </c>
    </row>
    <row r="14" spans="2:8" ht="12.75">
      <c r="B14" s="16"/>
      <c r="C14" s="14"/>
      <c r="D14" s="16"/>
      <c r="E14" s="14"/>
      <c r="F14" s="16"/>
      <c r="G14" s="14"/>
      <c r="H14" s="16"/>
    </row>
    <row r="15" spans="1:8" ht="12.75">
      <c r="A15" s="2" t="s">
        <v>36</v>
      </c>
      <c r="B15" s="16">
        <v>652</v>
      </c>
      <c r="C15" s="14"/>
      <c r="D15" s="16">
        <v>382</v>
      </c>
      <c r="E15" s="14"/>
      <c r="F15" s="16">
        <v>652</v>
      </c>
      <c r="G15" s="14"/>
      <c r="H15" s="16">
        <v>382</v>
      </c>
    </row>
    <row r="16" spans="2:8" ht="12.75">
      <c r="B16" s="16"/>
      <c r="C16" s="14"/>
      <c r="D16" s="21"/>
      <c r="E16" s="14"/>
      <c r="F16" s="21"/>
      <c r="G16" s="14"/>
      <c r="H16" s="21"/>
    </row>
    <row r="17" spans="1:8" ht="12.75">
      <c r="A17" s="4" t="s">
        <v>37</v>
      </c>
      <c r="B17" s="17">
        <f>SUM(B11:B15)</f>
        <v>3459</v>
      </c>
      <c r="C17" s="14"/>
      <c r="D17" s="17">
        <f>SUM(D11:D15)</f>
        <v>5599</v>
      </c>
      <c r="E17" s="14"/>
      <c r="F17" s="17">
        <f>SUM(F11:F15)</f>
        <v>3459</v>
      </c>
      <c r="G17" s="14"/>
      <c r="H17" s="17">
        <f>SUM(H11:H15)</f>
        <v>5599</v>
      </c>
    </row>
    <row r="18" spans="2:8" ht="12.75">
      <c r="B18" s="13"/>
      <c r="C18" s="14"/>
      <c r="D18" s="13"/>
      <c r="E18" s="14"/>
      <c r="F18" s="13"/>
      <c r="G18" s="14"/>
      <c r="H18" s="13"/>
    </row>
    <row r="19" spans="1:8" ht="12.75">
      <c r="A19" s="2" t="s">
        <v>38</v>
      </c>
      <c r="B19" s="16">
        <v>-234</v>
      </c>
      <c r="C19" s="14"/>
      <c r="D19" s="16">
        <v>-484</v>
      </c>
      <c r="E19" s="14"/>
      <c r="F19" s="16">
        <v>-234</v>
      </c>
      <c r="G19" s="14"/>
      <c r="H19" s="16">
        <v>-484</v>
      </c>
    </row>
    <row r="20" spans="2:8" ht="12.75">
      <c r="B20" s="16"/>
      <c r="C20" s="14"/>
      <c r="D20" s="16"/>
      <c r="E20" s="14"/>
      <c r="F20" s="16"/>
      <c r="G20" s="14"/>
      <c r="H20" s="16"/>
    </row>
    <row r="21" spans="1:8" ht="12.75">
      <c r="A21" s="2" t="s">
        <v>39</v>
      </c>
      <c r="B21" s="16">
        <v>607</v>
      </c>
      <c r="C21" s="14"/>
      <c r="D21" s="16">
        <v>618</v>
      </c>
      <c r="E21" s="14"/>
      <c r="F21" s="16">
        <v>607</v>
      </c>
      <c r="G21" s="14"/>
      <c r="H21" s="16">
        <v>618</v>
      </c>
    </row>
    <row r="22" spans="2:8" ht="12.75">
      <c r="B22" s="16"/>
      <c r="C22" s="14"/>
      <c r="D22" s="16"/>
      <c r="E22" s="14"/>
      <c r="F22" s="16"/>
      <c r="G22" s="14"/>
      <c r="H22" s="16"/>
    </row>
    <row r="23" spans="1:8" ht="12.75">
      <c r="A23" s="4" t="s">
        <v>40</v>
      </c>
      <c r="B23" s="17">
        <f>SUM(B17:B21)</f>
        <v>3832</v>
      </c>
      <c r="C23" s="14"/>
      <c r="D23" s="17">
        <f>SUM(D17:D21)</f>
        <v>5733</v>
      </c>
      <c r="E23" s="14"/>
      <c r="F23" s="17">
        <f>SUM(F17:F21)</f>
        <v>3832</v>
      </c>
      <c r="G23" s="14"/>
      <c r="H23" s="17">
        <f>SUM(H17:H21)</f>
        <v>5733</v>
      </c>
    </row>
    <row r="24" spans="1:8" ht="12.75">
      <c r="A24" s="4"/>
      <c r="B24" s="16"/>
      <c r="C24" s="14"/>
      <c r="D24" s="16"/>
      <c r="E24" s="14"/>
      <c r="F24" s="16"/>
      <c r="G24" s="14"/>
      <c r="H24" s="16"/>
    </row>
    <row r="25" spans="1:8" ht="12.75">
      <c r="A25" s="2" t="s">
        <v>23</v>
      </c>
      <c r="B25" s="16">
        <v>-975</v>
      </c>
      <c r="C25" s="14"/>
      <c r="D25" s="16">
        <v>-1590</v>
      </c>
      <c r="E25" s="14"/>
      <c r="F25" s="16">
        <v>-975</v>
      </c>
      <c r="G25" s="14"/>
      <c r="H25" s="16">
        <v>-1590</v>
      </c>
    </row>
    <row r="26" spans="2:8" ht="12.75">
      <c r="B26" s="16"/>
      <c r="C26" s="14"/>
      <c r="D26" s="16"/>
      <c r="E26" s="14"/>
      <c r="F26" s="16"/>
      <c r="G26" s="14"/>
      <c r="H26" s="16"/>
    </row>
    <row r="27" spans="1:8" ht="12.75">
      <c r="A27" s="4" t="s">
        <v>41</v>
      </c>
      <c r="B27" s="17">
        <f>SUM(B23:B25)</f>
        <v>2857</v>
      </c>
      <c r="C27" s="14"/>
      <c r="D27" s="17">
        <f>SUM(D23:D25)</f>
        <v>4143</v>
      </c>
      <c r="E27" s="14"/>
      <c r="F27" s="17">
        <f>SUM(F23:F25)</f>
        <v>2857</v>
      </c>
      <c r="G27" s="14"/>
      <c r="H27" s="17">
        <f>SUM(H23:H25)</f>
        <v>4143</v>
      </c>
    </row>
    <row r="28" spans="1:8" ht="12.75">
      <c r="A28" s="4"/>
      <c r="B28" s="16"/>
      <c r="C28" s="14"/>
      <c r="D28" s="16"/>
      <c r="E28" s="14"/>
      <c r="F28" s="16"/>
      <c r="G28" s="14"/>
      <c r="H28" s="16"/>
    </row>
    <row r="29" spans="1:8" ht="12.75">
      <c r="A29" s="2" t="s">
        <v>42</v>
      </c>
      <c r="B29" s="16">
        <v>-1131</v>
      </c>
      <c r="C29" s="14"/>
      <c r="D29" s="16">
        <v>-1740</v>
      </c>
      <c r="E29" s="14"/>
      <c r="F29" s="16">
        <v>-1131</v>
      </c>
      <c r="G29" s="14"/>
      <c r="H29" s="16">
        <v>-1740</v>
      </c>
    </row>
    <row r="30" spans="2:8" ht="12.75">
      <c r="B30" s="16"/>
      <c r="C30" s="14"/>
      <c r="D30" s="16"/>
      <c r="E30" s="14"/>
      <c r="F30" s="16"/>
      <c r="G30" s="14"/>
      <c r="H30" s="16"/>
    </row>
    <row r="31" spans="1:8" ht="13.5" thickBot="1">
      <c r="A31" s="4" t="s">
        <v>43</v>
      </c>
      <c r="B31" s="31">
        <f>SUM(B27:B29)</f>
        <v>1726</v>
      </c>
      <c r="C31" s="14"/>
      <c r="D31" s="31">
        <f>SUM(D27:D29)</f>
        <v>2403</v>
      </c>
      <c r="E31" s="14"/>
      <c r="F31" s="31">
        <f>SUM(F27:F29)</f>
        <v>1726</v>
      </c>
      <c r="G31" s="14"/>
      <c r="H31" s="31">
        <f>SUM(H27:H29)</f>
        <v>2403</v>
      </c>
    </row>
    <row r="32" spans="2:8" ht="13.5" thickTop="1">
      <c r="B32" s="26"/>
      <c r="C32" s="26"/>
      <c r="D32" s="26"/>
      <c r="E32" s="26"/>
      <c r="F32" s="26"/>
      <c r="G32" s="26"/>
      <c r="H32" s="26"/>
    </row>
    <row r="33" spans="1:8" ht="12.75">
      <c r="A33" s="2" t="s">
        <v>44</v>
      </c>
      <c r="B33" s="32">
        <v>3.25</v>
      </c>
      <c r="C33" s="26"/>
      <c r="D33" s="32">
        <v>4.53</v>
      </c>
      <c r="E33" s="26"/>
      <c r="F33" s="32">
        <v>3.25</v>
      </c>
      <c r="G33" s="26"/>
      <c r="H33" s="32">
        <v>4.53</v>
      </c>
    </row>
    <row r="34" spans="2:8" ht="12.75">
      <c r="B34" s="33"/>
      <c r="C34" s="26"/>
      <c r="D34" s="33"/>
      <c r="E34" s="26"/>
      <c r="F34" s="33"/>
      <c r="G34" s="26"/>
      <c r="H34" s="33"/>
    </row>
    <row r="35" spans="1:8" ht="12.75">
      <c r="A35" s="2" t="s">
        <v>45</v>
      </c>
      <c r="B35" s="32">
        <v>2.81</v>
      </c>
      <c r="C35" s="26"/>
      <c r="D35" s="32">
        <v>3.8</v>
      </c>
      <c r="E35" s="26"/>
      <c r="F35" s="32">
        <v>2.81</v>
      </c>
      <c r="G35" s="26"/>
      <c r="H35" s="32">
        <v>3.8</v>
      </c>
    </row>
  </sheetData>
  <mergeCells count="2">
    <mergeCell ref="B7:D7"/>
    <mergeCell ref="F7:H7"/>
  </mergeCells>
  <printOptions/>
  <pageMargins left="0.75" right="0.75" top="0.83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A9">
      <selection activeCell="B25" sqref="B25"/>
    </sheetView>
  </sheetViews>
  <sheetFormatPr defaultColWidth="9.140625" defaultRowHeight="12.75"/>
  <cols>
    <col min="1" max="1" width="2.00390625" style="2" customWidth="1"/>
    <col min="2" max="2" width="41.7109375" style="2" customWidth="1"/>
    <col min="3" max="3" width="11.57421875" style="2" customWidth="1"/>
    <col min="4" max="4" width="12.28125" style="2" customWidth="1"/>
    <col min="5" max="8" width="11.8515625" style="2" customWidth="1"/>
    <col min="9" max="9" width="10.28125" style="2" customWidth="1"/>
    <col min="10" max="16384" width="8.8515625" style="2" customWidth="1"/>
  </cols>
  <sheetData>
    <row r="1" ht="18.75">
      <c r="B1" s="1" t="s">
        <v>0</v>
      </c>
    </row>
    <row r="3" spans="2:11" ht="12.75">
      <c r="B3" s="34" t="s">
        <v>74</v>
      </c>
      <c r="K3" s="27"/>
    </row>
    <row r="4" spans="2:11" ht="12.75">
      <c r="B4" s="34" t="str">
        <f>+'[1]cf'!A4</f>
        <v>for the 3 months ended 30 April 2005</v>
      </c>
      <c r="K4" s="27"/>
    </row>
    <row r="5" ht="12.75">
      <c r="K5" s="27"/>
    </row>
    <row r="6" spans="3:11" ht="25.5">
      <c r="C6" s="35" t="s">
        <v>25</v>
      </c>
      <c r="D6" s="35" t="s">
        <v>75</v>
      </c>
      <c r="E6" s="35" t="s">
        <v>76</v>
      </c>
      <c r="F6" s="35" t="s">
        <v>77</v>
      </c>
      <c r="G6" s="35" t="s">
        <v>78</v>
      </c>
      <c r="H6" s="35" t="s">
        <v>79</v>
      </c>
      <c r="I6" s="36" t="s">
        <v>80</v>
      </c>
      <c r="K6" s="27"/>
    </row>
    <row r="7" spans="3:11" ht="12.75">
      <c r="C7" s="36" t="s">
        <v>81</v>
      </c>
      <c r="D7" s="36" t="s">
        <v>81</v>
      </c>
      <c r="E7" s="36" t="s">
        <v>81</v>
      </c>
      <c r="F7" s="36" t="s">
        <v>81</v>
      </c>
      <c r="G7" s="36" t="s">
        <v>81</v>
      </c>
      <c r="H7" s="36" t="s">
        <v>81</v>
      </c>
      <c r="I7" s="36" t="s">
        <v>81</v>
      </c>
      <c r="K7" s="27"/>
    </row>
    <row r="8" spans="3:11" ht="12.75">
      <c r="C8" s="37"/>
      <c r="D8" s="37"/>
      <c r="E8" s="37"/>
      <c r="F8" s="37"/>
      <c r="G8" s="37"/>
      <c r="H8" s="37"/>
      <c r="I8" s="37"/>
      <c r="K8" s="27"/>
    </row>
    <row r="9" spans="3:11" ht="12.75">
      <c r="C9" s="27"/>
      <c r="D9" s="27"/>
      <c r="E9" s="27"/>
      <c r="F9" s="27"/>
      <c r="G9" s="27"/>
      <c r="H9" s="27"/>
      <c r="I9" s="27"/>
      <c r="K9" s="27"/>
    </row>
    <row r="10" spans="2:11" ht="12.75">
      <c r="B10" s="38" t="s">
        <v>88</v>
      </c>
      <c r="C10" s="27"/>
      <c r="D10" s="27"/>
      <c r="E10" s="27"/>
      <c r="F10" s="27"/>
      <c r="G10" s="27"/>
      <c r="H10" s="27"/>
      <c r="I10" s="27"/>
      <c r="K10" s="27"/>
    </row>
    <row r="11" spans="3:11" ht="12.75">
      <c r="C11" s="27"/>
      <c r="D11" s="27"/>
      <c r="E11" s="27"/>
      <c r="F11" s="27"/>
      <c r="G11" s="27"/>
      <c r="H11" s="27"/>
      <c r="I11" s="27"/>
      <c r="K11" s="27"/>
    </row>
    <row r="12" spans="2:11" ht="12.75">
      <c r="B12" s="2" t="s">
        <v>82</v>
      </c>
      <c r="C12" s="22">
        <v>53020</v>
      </c>
      <c r="D12" s="22">
        <v>3704</v>
      </c>
      <c r="E12" s="22">
        <v>376.9</v>
      </c>
      <c r="F12" s="22">
        <v>464</v>
      </c>
      <c r="G12" s="22">
        <v>515</v>
      </c>
      <c r="H12" s="22">
        <v>-997</v>
      </c>
      <c r="I12" s="39">
        <f>SUM(C12:H12)</f>
        <v>57082.9</v>
      </c>
      <c r="K12" s="27"/>
    </row>
    <row r="13" spans="3:11" ht="12.75">
      <c r="C13" s="22"/>
      <c r="D13" s="22"/>
      <c r="E13" s="22"/>
      <c r="F13" s="22"/>
      <c r="G13" s="22"/>
      <c r="H13" s="22"/>
      <c r="I13" s="39"/>
      <c r="K13" s="27"/>
    </row>
    <row r="14" spans="2:11" ht="12.75">
      <c r="B14" s="2" t="s">
        <v>90</v>
      </c>
      <c r="C14" s="39">
        <v>56</v>
      </c>
      <c r="D14" s="39">
        <v>11</v>
      </c>
      <c r="E14" s="39"/>
      <c r="F14" s="39"/>
      <c r="G14" s="39"/>
      <c r="H14" s="39"/>
      <c r="I14" s="22">
        <f>SUM(C14:H14)</f>
        <v>67</v>
      </c>
      <c r="K14" s="27"/>
    </row>
    <row r="15" spans="2:11" ht="12.75">
      <c r="B15" s="2" t="s">
        <v>83</v>
      </c>
      <c r="C15" s="39"/>
      <c r="D15" s="39"/>
      <c r="E15" s="39"/>
      <c r="F15" s="39"/>
      <c r="G15" s="39">
        <v>-8.9</v>
      </c>
      <c r="H15" s="39"/>
      <c r="I15" s="22">
        <f>SUM(C15:H15)</f>
        <v>-8.9</v>
      </c>
      <c r="K15" s="27"/>
    </row>
    <row r="16" spans="2:11" ht="12.75">
      <c r="B16" s="2" t="s">
        <v>93</v>
      </c>
      <c r="C16" s="39"/>
      <c r="D16" s="39"/>
      <c r="E16" s="39">
        <v>-6.5</v>
      </c>
      <c r="F16" s="39"/>
      <c r="G16" s="39"/>
      <c r="H16" s="39"/>
      <c r="I16" s="22">
        <f>SUM(C16:H16)</f>
        <v>-6.5</v>
      </c>
      <c r="K16" s="27"/>
    </row>
    <row r="17" spans="2:11" ht="12.75">
      <c r="B17" s="2" t="s">
        <v>87</v>
      </c>
      <c r="C17" s="39"/>
      <c r="D17" s="39"/>
      <c r="E17" s="39"/>
      <c r="F17" s="39"/>
      <c r="G17" s="39"/>
      <c r="H17" s="22">
        <f>+'[1]det equity'!I29</f>
        <v>1726</v>
      </c>
      <c r="I17" s="22">
        <f>SUM(C17:H17)</f>
        <v>1726</v>
      </c>
      <c r="K17" s="27"/>
    </row>
    <row r="18" spans="3:11" ht="12.75">
      <c r="C18" s="27"/>
      <c r="D18" s="27"/>
      <c r="E18" s="27"/>
      <c r="F18" s="27"/>
      <c r="G18" s="27"/>
      <c r="H18" s="27"/>
      <c r="I18" s="27"/>
      <c r="K18" s="27"/>
    </row>
    <row r="19" spans="2:10" ht="13.5" thickBot="1">
      <c r="B19" s="2" t="s">
        <v>91</v>
      </c>
      <c r="C19" s="40">
        <f aca="true" t="shared" si="0" ref="C19:I19">SUM(C12:C18)</f>
        <v>53076</v>
      </c>
      <c r="D19" s="40">
        <f t="shared" si="0"/>
        <v>3715</v>
      </c>
      <c r="E19" s="40">
        <f t="shared" si="0"/>
        <v>370.4</v>
      </c>
      <c r="F19" s="40">
        <f t="shared" si="0"/>
        <v>464</v>
      </c>
      <c r="G19" s="40">
        <f t="shared" si="0"/>
        <v>506.1</v>
      </c>
      <c r="H19" s="40">
        <f t="shared" si="0"/>
        <v>729</v>
      </c>
      <c r="I19" s="40">
        <f t="shared" si="0"/>
        <v>58860.5</v>
      </c>
      <c r="J19" s="22"/>
    </row>
    <row r="20" spans="3:11" ht="13.5" thickTop="1">
      <c r="C20" s="27"/>
      <c r="D20" s="27"/>
      <c r="E20" s="27"/>
      <c r="F20" s="27"/>
      <c r="G20" s="27"/>
      <c r="H20" s="27"/>
      <c r="I20" s="27"/>
      <c r="K20" s="27"/>
    </row>
    <row r="21" spans="2:11" ht="12.75">
      <c r="B21" s="38" t="s">
        <v>89</v>
      </c>
      <c r="C21" s="27"/>
      <c r="D21" s="27"/>
      <c r="E21" s="27"/>
      <c r="F21" s="27"/>
      <c r="G21" s="27"/>
      <c r="H21" s="27"/>
      <c r="I21" s="27"/>
      <c r="K21" s="27"/>
    </row>
    <row r="22" spans="3:11" ht="12.75">
      <c r="C22" s="27"/>
      <c r="D22" s="27"/>
      <c r="E22" s="27"/>
      <c r="F22" s="27"/>
      <c r="G22" s="27"/>
      <c r="H22" s="27"/>
      <c r="I22" s="27"/>
      <c r="K22" s="27"/>
    </row>
    <row r="23" spans="2:11" ht="12.75">
      <c r="B23" s="2" t="s">
        <v>84</v>
      </c>
      <c r="C23" s="39">
        <v>53020</v>
      </c>
      <c r="D23" s="39">
        <v>3704</v>
      </c>
      <c r="E23" s="39">
        <v>377</v>
      </c>
      <c r="F23" s="39">
        <v>353</v>
      </c>
      <c r="G23" s="39">
        <v>512</v>
      </c>
      <c r="H23" s="39">
        <v>-16356</v>
      </c>
      <c r="I23" s="39">
        <f>SUM(C23:H23)</f>
        <v>41610</v>
      </c>
      <c r="K23" s="27"/>
    </row>
    <row r="24" spans="3:11" ht="12.75">
      <c r="C24" s="39"/>
      <c r="D24" s="39"/>
      <c r="E24" s="39"/>
      <c r="F24" s="39"/>
      <c r="G24" s="39"/>
      <c r="H24" s="39"/>
      <c r="I24" s="39"/>
      <c r="K24" s="27"/>
    </row>
    <row r="25" spans="2:11" ht="12.75">
      <c r="B25" s="2" t="s">
        <v>87</v>
      </c>
      <c r="C25" s="27"/>
      <c r="D25" s="27"/>
      <c r="E25" s="27"/>
      <c r="F25" s="27"/>
      <c r="G25" s="27"/>
      <c r="H25" s="22">
        <v>2403</v>
      </c>
      <c r="I25" s="39">
        <f>SUM(C25:H25)</f>
        <v>2403</v>
      </c>
      <c r="K25" s="27"/>
    </row>
    <row r="26" spans="2:11" ht="12.75" hidden="1">
      <c r="B26" s="2" t="s">
        <v>85</v>
      </c>
      <c r="C26" s="39"/>
      <c r="D26" s="39"/>
      <c r="E26" s="39">
        <f>+'[1]det equity'!F31</f>
        <v>0</v>
      </c>
      <c r="F26" s="39"/>
      <c r="G26" s="39"/>
      <c r="H26" s="39"/>
      <c r="I26" s="39">
        <f>SUM(C26:H26)</f>
        <v>0</v>
      </c>
      <c r="K26" s="27"/>
    </row>
    <row r="27" spans="3:11" ht="12.75">
      <c r="C27" s="39"/>
      <c r="D27" s="39"/>
      <c r="E27" s="39"/>
      <c r="F27" s="39"/>
      <c r="G27" s="39"/>
      <c r="H27" s="39"/>
      <c r="I27" s="39"/>
      <c r="K27" s="27"/>
    </row>
    <row r="28" spans="2:11" ht="13.5" thickBot="1">
      <c r="B28" s="2" t="s">
        <v>86</v>
      </c>
      <c r="C28" s="41">
        <f aca="true" t="shared" si="1" ref="C28:H28">SUM(C23:C26)</f>
        <v>53020</v>
      </c>
      <c r="D28" s="41">
        <f t="shared" si="1"/>
        <v>3704</v>
      </c>
      <c r="E28" s="41">
        <f t="shared" si="1"/>
        <v>377</v>
      </c>
      <c r="F28" s="41">
        <f t="shared" si="1"/>
        <v>353</v>
      </c>
      <c r="G28" s="41">
        <f t="shared" si="1"/>
        <v>512</v>
      </c>
      <c r="H28" s="41">
        <f t="shared" si="1"/>
        <v>-13953</v>
      </c>
      <c r="I28" s="41">
        <f>SUM(C28:H28)</f>
        <v>44013</v>
      </c>
      <c r="K28" s="27"/>
    </row>
    <row r="29" spans="2:11" ht="13.5" thickTop="1">
      <c r="B29" s="4"/>
      <c r="C29" s="42"/>
      <c r="D29" s="42"/>
      <c r="E29" s="42"/>
      <c r="F29" s="42"/>
      <c r="G29" s="42"/>
      <c r="H29" s="42"/>
      <c r="I29" s="42"/>
      <c r="K29" s="27"/>
    </row>
    <row r="30" spans="3:11" ht="12.75">
      <c r="C30" s="27"/>
      <c r="D30" s="27"/>
      <c r="E30" s="27"/>
      <c r="F30" s="27"/>
      <c r="G30" s="27"/>
      <c r="H30" s="27"/>
      <c r="I30" s="27"/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</sheetData>
  <printOptions/>
  <pageMargins left="0.41" right="0.4" top="0.85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0">
      <selection activeCell="C11" sqref="C11"/>
    </sheetView>
  </sheetViews>
  <sheetFormatPr defaultColWidth="9.140625" defaultRowHeight="12.75"/>
  <cols>
    <col min="1" max="1" width="3.00390625" style="2" customWidth="1"/>
    <col min="2" max="2" width="51.421875" style="2" customWidth="1"/>
    <col min="3" max="3" width="13.7109375" style="43" customWidth="1"/>
    <col min="4" max="4" width="3.7109375" style="2" customWidth="1"/>
    <col min="5" max="5" width="13.7109375" style="43" customWidth="1"/>
    <col min="6" max="6" width="5.57421875" style="2" customWidth="1"/>
    <col min="7" max="16384" width="8.8515625" style="2" customWidth="1"/>
  </cols>
  <sheetData>
    <row r="1" ht="18.75">
      <c r="A1" s="1" t="s">
        <v>0</v>
      </c>
    </row>
    <row r="3" spans="1:2" ht="15.75">
      <c r="A3" s="3" t="s">
        <v>46</v>
      </c>
      <c r="B3" s="4"/>
    </row>
    <row r="4" spans="1:2" ht="15.75">
      <c r="A4" s="3" t="s">
        <v>47</v>
      </c>
      <c r="B4" s="4"/>
    </row>
    <row r="6" spans="3:6" ht="12.75">
      <c r="C6" s="44" t="s">
        <v>3</v>
      </c>
      <c r="D6" s="6"/>
      <c r="E6" s="44" t="s">
        <v>3</v>
      </c>
      <c r="F6" s="6"/>
    </row>
    <row r="7" spans="3:6" ht="12.75">
      <c r="C7" s="44" t="s">
        <v>48</v>
      </c>
      <c r="D7" s="6"/>
      <c r="E7" s="44" t="s">
        <v>48</v>
      </c>
      <c r="F7" s="6"/>
    </row>
    <row r="8" spans="3:6" ht="12.75">
      <c r="C8" s="45">
        <v>38472</v>
      </c>
      <c r="D8" s="46"/>
      <c r="E8" s="45">
        <v>38107</v>
      </c>
      <c r="F8" s="46"/>
    </row>
    <row r="9" spans="3:5" ht="12.75">
      <c r="C9" s="44" t="s">
        <v>9</v>
      </c>
      <c r="E9" s="44" t="s">
        <v>9</v>
      </c>
    </row>
    <row r="11" spans="1:6" ht="12.75">
      <c r="A11" s="2" t="s">
        <v>49</v>
      </c>
      <c r="C11" s="47">
        <v>3832</v>
      </c>
      <c r="D11" s="48"/>
      <c r="E11" s="47">
        <v>5733</v>
      </c>
      <c r="F11" s="48"/>
    </row>
    <row r="12" spans="3:6" ht="12.75">
      <c r="C12" s="47"/>
      <c r="D12" s="48"/>
      <c r="E12" s="47"/>
      <c r="F12" s="48"/>
    </row>
    <row r="13" spans="1:6" ht="12.75">
      <c r="A13" s="2" t="s">
        <v>50</v>
      </c>
      <c r="C13" s="47"/>
      <c r="D13" s="48"/>
      <c r="E13" s="47"/>
      <c r="F13" s="48"/>
    </row>
    <row r="14" spans="2:6" ht="12.75">
      <c r="B14" s="2" t="s">
        <v>51</v>
      </c>
      <c r="C14" s="49">
        <v>2121</v>
      </c>
      <c r="D14" s="48"/>
      <c r="E14" s="47">
        <v>1963</v>
      </c>
      <c r="F14" s="48"/>
    </row>
    <row r="15" spans="2:6" ht="12.75">
      <c r="B15" s="2" t="s">
        <v>52</v>
      </c>
      <c r="C15" s="49">
        <v>-607</v>
      </c>
      <c r="D15" s="50"/>
      <c r="E15" s="47">
        <v>-618</v>
      </c>
      <c r="F15" s="50"/>
    </row>
    <row r="16" spans="2:6" ht="12.75">
      <c r="B16" s="2" t="s">
        <v>53</v>
      </c>
      <c r="C16" s="49">
        <v>234</v>
      </c>
      <c r="D16" s="48"/>
      <c r="E16" s="47">
        <v>484</v>
      </c>
      <c r="F16" s="48"/>
    </row>
    <row r="17" spans="2:6" ht="12.75">
      <c r="B17" s="2" t="s">
        <v>54</v>
      </c>
      <c r="C17" s="49">
        <v>-87</v>
      </c>
      <c r="D17" s="50"/>
      <c r="E17" s="47">
        <v>-84</v>
      </c>
      <c r="F17" s="50"/>
    </row>
    <row r="18" spans="2:6" ht="12.75">
      <c r="B18" s="2" t="s">
        <v>55</v>
      </c>
      <c r="C18" s="49">
        <v>0</v>
      </c>
      <c r="D18" s="50"/>
      <c r="E18" s="52">
        <v>-28</v>
      </c>
      <c r="F18" s="50"/>
    </row>
    <row r="19" spans="1:6" ht="12.75">
      <c r="A19" s="2" t="s">
        <v>56</v>
      </c>
      <c r="C19" s="54">
        <f>SUM(C11:C18)</f>
        <v>5493</v>
      </c>
      <c r="D19" s="53"/>
      <c r="E19" s="51">
        <f>SUM(E11:E18)</f>
        <v>7450</v>
      </c>
      <c r="F19" s="48"/>
    </row>
    <row r="20" spans="1:6" ht="12.75">
      <c r="A20" s="2" t="s">
        <v>57</v>
      </c>
      <c r="C20" s="47"/>
      <c r="D20" s="48"/>
      <c r="E20" s="47"/>
      <c r="F20" s="48"/>
    </row>
    <row r="21" spans="2:6" ht="12.75" customHeight="1">
      <c r="B21" s="2" t="s">
        <v>58</v>
      </c>
      <c r="C21" s="49">
        <v>-20559</v>
      </c>
      <c r="D21" s="48"/>
      <c r="E21" s="47">
        <v>-476</v>
      </c>
      <c r="F21" s="48"/>
    </row>
    <row r="22" spans="2:6" ht="12.75">
      <c r="B22" s="2" t="s">
        <v>59</v>
      </c>
      <c r="C22" s="49">
        <v>16922</v>
      </c>
      <c r="D22" s="50"/>
      <c r="E22" s="52">
        <v>126</v>
      </c>
      <c r="F22" s="50"/>
    </row>
    <row r="23" spans="1:6" ht="12.75">
      <c r="A23" s="2" t="s">
        <v>60</v>
      </c>
      <c r="C23" s="54">
        <f>SUM(C19:C22)</f>
        <v>1856</v>
      </c>
      <c r="D23" s="53"/>
      <c r="E23" s="51">
        <f>SUM(E19:E22)</f>
        <v>7100</v>
      </c>
      <c r="F23" s="53"/>
    </row>
    <row r="24" spans="3:6" ht="12.75">
      <c r="C24" s="47"/>
      <c r="D24" s="48"/>
      <c r="E24" s="47"/>
      <c r="F24" s="48"/>
    </row>
    <row r="25" spans="2:6" ht="12.75">
      <c r="B25" s="2" t="s">
        <v>61</v>
      </c>
      <c r="C25" s="49">
        <v>-1625</v>
      </c>
      <c r="D25" s="50"/>
      <c r="E25" s="52">
        <v>12</v>
      </c>
      <c r="F25" s="50"/>
    </row>
    <row r="26" spans="1:6" ht="12.75">
      <c r="A26" s="2" t="s">
        <v>62</v>
      </c>
      <c r="C26" s="61">
        <f>+C23+C25</f>
        <v>231</v>
      </c>
      <c r="D26" s="53"/>
      <c r="E26" s="51">
        <f>SUM(E23:E25)</f>
        <v>7112</v>
      </c>
      <c r="F26" s="53"/>
    </row>
    <row r="27" spans="3:6" ht="12.75">
      <c r="C27" s="60"/>
      <c r="D27" s="48"/>
      <c r="E27" s="47"/>
      <c r="F27" s="48"/>
    </row>
    <row r="28" spans="1:6" ht="12.75">
      <c r="A28" s="2" t="s">
        <v>63</v>
      </c>
      <c r="C28" s="47"/>
      <c r="D28" s="48"/>
      <c r="E28" s="47"/>
      <c r="F28" s="48"/>
    </row>
    <row r="29" spans="2:6" ht="12.75">
      <c r="B29" s="2" t="s">
        <v>92</v>
      </c>
      <c r="C29" s="49">
        <v>-5240</v>
      </c>
      <c r="D29" s="50"/>
      <c r="E29" s="47">
        <v>-1445</v>
      </c>
      <c r="F29" s="50"/>
    </row>
    <row r="30" spans="2:6" ht="12.75">
      <c r="B30" s="2" t="s">
        <v>64</v>
      </c>
      <c r="C30" s="49">
        <v>0</v>
      </c>
      <c r="D30" s="48"/>
      <c r="E30" s="47">
        <v>72</v>
      </c>
      <c r="F30" s="48"/>
    </row>
    <row r="31" spans="2:6" ht="12.75">
      <c r="B31" s="2" t="s">
        <v>65</v>
      </c>
      <c r="C31" s="49">
        <f>-C17</f>
        <v>87</v>
      </c>
      <c r="D31" s="48"/>
      <c r="E31" s="47">
        <v>84</v>
      </c>
      <c r="F31" s="48"/>
    </row>
    <row r="32" spans="3:6" ht="12.75">
      <c r="C32" s="56">
        <f>SUM(C29:C31)</f>
        <v>-5153</v>
      </c>
      <c r="D32" s="55"/>
      <c r="E32" s="56">
        <f>SUM(E29:E31)</f>
        <v>-1289</v>
      </c>
      <c r="F32" s="48"/>
    </row>
    <row r="33" spans="1:6" ht="12.75">
      <c r="A33" s="2" t="s">
        <v>66</v>
      </c>
      <c r="D33" s="57"/>
      <c r="F33" s="57"/>
    </row>
    <row r="34" spans="2:6" ht="12.75">
      <c r="B34" s="2" t="s">
        <v>67</v>
      </c>
      <c r="C34" s="49">
        <f>-C16</f>
        <v>-234</v>
      </c>
      <c r="D34" s="50"/>
      <c r="E34" s="47">
        <v>-484</v>
      </c>
      <c r="F34" s="50"/>
    </row>
    <row r="35" spans="2:6" ht="12.75">
      <c r="B35" s="2" t="s">
        <v>68</v>
      </c>
      <c r="C35" s="49">
        <f>55.9+11.46</f>
        <v>67.36</v>
      </c>
      <c r="D35" s="50"/>
      <c r="E35" s="47">
        <v>0</v>
      </c>
      <c r="F35" s="50"/>
    </row>
    <row r="36" spans="2:6" ht="12.75">
      <c r="B36" s="2" t="s">
        <v>69</v>
      </c>
      <c r="C36" s="49">
        <v>0</v>
      </c>
      <c r="D36" s="50"/>
      <c r="E36" s="47">
        <v>-3592</v>
      </c>
      <c r="F36" s="50"/>
    </row>
    <row r="37" spans="2:6" ht="12.75">
      <c r="B37" s="2" t="s">
        <v>70</v>
      </c>
      <c r="C37" s="49">
        <v>-99</v>
      </c>
      <c r="D37" s="50"/>
      <c r="E37" s="47">
        <v>0</v>
      </c>
      <c r="F37" s="50"/>
    </row>
    <row r="38" spans="3:6" ht="12.75">
      <c r="C38" s="56">
        <f>SUM(C34:C37)</f>
        <v>-265.64</v>
      </c>
      <c r="D38" s="55"/>
      <c r="E38" s="56">
        <f>SUM(E34:E37)</f>
        <v>-4076</v>
      </c>
      <c r="F38" s="55"/>
    </row>
    <row r="39" spans="4:6" ht="12.75">
      <c r="D39" s="57"/>
      <c r="F39" s="57"/>
    </row>
    <row r="40" spans="1:6" ht="12.75">
      <c r="A40" s="2" t="s">
        <v>71</v>
      </c>
      <c r="C40" s="43">
        <f>+C26+C32+C38</f>
        <v>-5187.64</v>
      </c>
      <c r="D40" s="57"/>
      <c r="E40" s="43">
        <f>+E26+E32+E38</f>
        <v>1747</v>
      </c>
      <c r="F40" s="57"/>
    </row>
    <row r="41" spans="4:6" ht="12.75">
      <c r="D41" s="57"/>
      <c r="F41" s="57"/>
    </row>
    <row r="42" spans="1:6" ht="12.75">
      <c r="A42" s="2" t="s">
        <v>72</v>
      </c>
      <c r="C42" s="47">
        <v>16561.36149</v>
      </c>
      <c r="D42" s="48"/>
      <c r="E42" s="47">
        <v>17240</v>
      </c>
      <c r="F42" s="48"/>
    </row>
    <row r="43" spans="4:6" ht="12.75">
      <c r="D43" s="57"/>
      <c r="F43" s="57"/>
    </row>
    <row r="44" spans="1:6" ht="12.75">
      <c r="A44" s="2" t="s">
        <v>73</v>
      </c>
      <c r="C44" s="58">
        <f>SUM(C40:C42)</f>
        <v>11373.72149</v>
      </c>
      <c r="D44" s="59"/>
      <c r="E44" s="58">
        <f>SUM(E40:E42)</f>
        <v>18987</v>
      </c>
      <c r="F44" s="59"/>
    </row>
    <row r="45" spans="4:6" ht="12.75">
      <c r="D45" s="15"/>
      <c r="F45" s="15"/>
    </row>
    <row r="46" spans="4:6" ht="12.75">
      <c r="D46" s="15"/>
      <c r="F46" s="15"/>
    </row>
    <row r="47" spans="4:6" ht="12.75">
      <c r="D47" s="15"/>
      <c r="F47" s="15"/>
    </row>
    <row r="48" spans="4:6" ht="12.75">
      <c r="D48" s="15"/>
      <c r="F48" s="15"/>
    </row>
    <row r="49" spans="4:6" ht="12.75">
      <c r="D49" s="15"/>
      <c r="F49" s="15"/>
    </row>
    <row r="50" spans="4:6" ht="12.75">
      <c r="D50" s="15"/>
      <c r="F50" s="15"/>
    </row>
  </sheetData>
  <printOptions/>
  <pageMargins left="0.85" right="0.75" top="0.77" bottom="0.68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Juan Kuang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 Users</dc:creator>
  <cp:keywords/>
  <dc:description/>
  <cp:lastModifiedBy>mechee</cp:lastModifiedBy>
  <cp:lastPrinted>2005-06-23T03:29:52Z</cp:lastPrinted>
  <dcterms:created xsi:type="dcterms:W3CDTF">2005-06-16T07:13:39Z</dcterms:created>
  <dcterms:modified xsi:type="dcterms:W3CDTF">2005-06-23T06:27:07Z</dcterms:modified>
  <cp:category/>
  <cp:version/>
  <cp:contentType/>
  <cp:contentStatus/>
</cp:coreProperties>
</file>